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ndaV\Desktop\20.07.2021. ārkārtas domes sēde\"/>
    </mc:Choice>
  </mc:AlternateContent>
  <xr:revisionPtr revIDLastSave="0" documentId="8_{04B558AB-62F4-4A81-ADDE-B83457D23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abotie (2)" sheetId="3" r:id="rId1"/>
  </sheets>
  <definedNames>
    <definedName name="_xlnm.Print_Area" localSheetId="0">'salabotie (2)'!$A$1:$F$86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H19" i="3" s="1"/>
  <c r="I19" i="3" s="1"/>
  <c r="J19" i="3" s="1"/>
  <c r="K19" i="3"/>
  <c r="G73" i="3"/>
  <c r="H73" i="3" s="1"/>
  <c r="I73" i="3" s="1"/>
  <c r="J73" i="3" s="1"/>
  <c r="K73" i="3"/>
  <c r="G40" i="3" l="1"/>
  <c r="H40" i="3" s="1"/>
  <c r="I40" i="3" s="1"/>
  <c r="J40" i="3" s="1"/>
  <c r="K40" i="3"/>
  <c r="G85" i="3"/>
  <c r="H85" i="3" s="1"/>
  <c r="I85" i="3" s="1"/>
  <c r="J85" i="3" s="1"/>
  <c r="K85" i="3"/>
  <c r="G69" i="3"/>
  <c r="K69" i="3"/>
  <c r="F88" i="3"/>
  <c r="K87" i="3" l="1"/>
  <c r="H69" i="3"/>
  <c r="G87" i="3"/>
  <c r="I69" i="3" l="1"/>
  <c r="H87" i="3"/>
  <c r="J69" i="3" l="1"/>
  <c r="J87" i="3" s="1"/>
  <c r="I87" i="3"/>
</calcChain>
</file>

<file path=xl/sharedStrings.xml><?xml version="1.0" encoding="utf-8"?>
<sst xmlns="http://schemas.openxmlformats.org/spreadsheetml/2006/main" count="150" uniqueCount="113">
  <si>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</si>
  <si>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</si>
  <si>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</si>
  <si>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</si>
  <si>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</si>
  <si>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</si>
  <si>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3313 01</t>
  </si>
  <si>
    <t>Kopā</t>
  </si>
  <si>
    <t>Īpašumu uzturēšanas nodaļa</t>
  </si>
  <si>
    <t>Pārvalde</t>
  </si>
  <si>
    <t xml:space="preserve">Nodaļas vadītājs </t>
  </si>
  <si>
    <t>Vadītājs</t>
  </si>
  <si>
    <t xml:space="preserve">Grāmatvedis </t>
  </si>
  <si>
    <t>Labiekārtošanas strādnieks</t>
  </si>
  <si>
    <t>9214 03</t>
  </si>
  <si>
    <t>1100*12</t>
  </si>
  <si>
    <t>VSAOI 23,59%</t>
  </si>
  <si>
    <t>kopā gadam</t>
  </si>
  <si>
    <t>Kancelejas pārzine, lietvede speciāliste</t>
  </si>
  <si>
    <t>2422 24</t>
  </si>
  <si>
    <t>2432 08</t>
  </si>
  <si>
    <t>Vides pārvaldības un teritorijas plānošanas speciāliste</t>
  </si>
  <si>
    <t>2422 31</t>
  </si>
  <si>
    <t>Datortīklu administrators</t>
  </si>
  <si>
    <t>2522 01</t>
  </si>
  <si>
    <t>Mikroautobusa vadītājs</t>
  </si>
  <si>
    <t>8322 06</t>
  </si>
  <si>
    <t>Grāmatvedības nodaļas vadītāja, galvenā grāmatvede</t>
  </si>
  <si>
    <t>1211 04</t>
  </si>
  <si>
    <t>8341 06</t>
  </si>
  <si>
    <t>2422 35</t>
  </si>
  <si>
    <t>1219 03</t>
  </si>
  <si>
    <t>Pārvaldes vadītājs</t>
  </si>
  <si>
    <t>1213 23</t>
  </si>
  <si>
    <t>Ērgļu saieta nams</t>
  </si>
  <si>
    <t>Kultūras darba organizators</t>
  </si>
  <si>
    <t>3435 23</t>
  </si>
  <si>
    <t>Kapu strādnieks</t>
  </si>
  <si>
    <t>9613 01</t>
  </si>
  <si>
    <t>Sabiedrības pārvaldes speciālists</t>
  </si>
  <si>
    <t>Ceļu meistars</t>
  </si>
  <si>
    <t>3112 31</t>
  </si>
  <si>
    <t>8341 05</t>
  </si>
  <si>
    <t>5151 11</t>
  </si>
  <si>
    <r>
      <t>Saimniecības pārzinis (</t>
    </r>
    <r>
      <rPr>
        <i/>
        <sz val="12"/>
        <rFont val="Times New Roman"/>
        <family val="1"/>
        <charset val="186"/>
      </rPr>
      <t>Braki, saieta nams</t>
    </r>
    <r>
      <rPr>
        <sz val="12"/>
        <rFont val="Times New Roman"/>
        <family val="1"/>
        <charset val="186"/>
      </rPr>
      <t>)</t>
    </r>
  </si>
  <si>
    <t>Apstādījumu speciālists</t>
  </si>
  <si>
    <t>6113 09</t>
  </si>
  <si>
    <t>9112 01</t>
  </si>
  <si>
    <r>
      <t xml:space="preserve">Apkopējs </t>
    </r>
    <r>
      <rPr>
        <i/>
        <sz val="12"/>
        <rFont val="Times New Roman"/>
        <family val="1"/>
        <charset val="186"/>
      </rPr>
      <t>(saieta nams</t>
    </r>
    <r>
      <rPr>
        <sz val="12"/>
        <rFont val="Times New Roman"/>
        <family val="1"/>
        <charset val="186"/>
      </rPr>
      <t>)</t>
    </r>
  </si>
  <si>
    <r>
      <t xml:space="preserve">Traktortehnikas vadītājs </t>
    </r>
    <r>
      <rPr>
        <i/>
        <sz val="12"/>
        <rFont val="Times New Roman"/>
        <family val="1"/>
        <charset val="186"/>
      </rPr>
      <t>(autogreidera vadītājs)</t>
    </r>
  </si>
  <si>
    <r>
      <t xml:space="preserve">Apkopējs </t>
    </r>
    <r>
      <rPr>
        <i/>
        <sz val="12"/>
        <rFont val="Times New Roman"/>
        <family val="1"/>
        <charset val="186"/>
      </rPr>
      <t>(Sausnēja, Jumurda)</t>
    </r>
  </si>
  <si>
    <t>Sētnieks</t>
  </si>
  <si>
    <r>
      <t xml:space="preserve">Sētnieks </t>
    </r>
    <r>
      <rPr>
        <i/>
        <sz val="12"/>
        <rFont val="Times New Roman"/>
        <family val="1"/>
        <charset val="186"/>
      </rPr>
      <t>(saieta nams)</t>
    </r>
  </si>
  <si>
    <r>
      <t xml:space="preserve">Sētnieks </t>
    </r>
    <r>
      <rPr>
        <i/>
        <sz val="12"/>
        <rFont val="Times New Roman"/>
        <family val="1"/>
        <charset val="186"/>
      </rPr>
      <t>(komunālā saimn.)</t>
    </r>
  </si>
  <si>
    <t>Kultūras pasākumu organizators</t>
  </si>
  <si>
    <t>3435 20</t>
  </si>
  <si>
    <t>Amatierteātra kolektīva vadītājs</t>
  </si>
  <si>
    <t>2654 11</t>
  </si>
  <si>
    <t>Deju kolektīva vadītājs</t>
  </si>
  <si>
    <t>2653 12</t>
  </si>
  <si>
    <t>Kora mākslinieciskais vadītājs - diriģents</t>
  </si>
  <si>
    <t>2652 24</t>
  </si>
  <si>
    <t>Folkloras tautas mūzikas kopas vadītājs</t>
  </si>
  <si>
    <t>2652 27</t>
  </si>
  <si>
    <t>Tautas lietišķās mākslas studijas vadītājs</t>
  </si>
  <si>
    <t>2654 16</t>
  </si>
  <si>
    <t>Skaņu režisors</t>
  </si>
  <si>
    <t>2654 07</t>
  </si>
  <si>
    <t>Brīvā laika un sportisko aktivitāšu organizators</t>
  </si>
  <si>
    <t>2359 08</t>
  </si>
  <si>
    <t>Pakalpojumu sniegšanas centrs Sausnējas pagastā</t>
  </si>
  <si>
    <t>Lietvedis-kasieris</t>
  </si>
  <si>
    <t>3341 04</t>
  </si>
  <si>
    <t>Liepkalnes tautas nams</t>
  </si>
  <si>
    <t>Sausnējas bibliotēka</t>
  </si>
  <si>
    <t>Vadītājs-bibliotekārs</t>
  </si>
  <si>
    <t>Ambulance Sausnējā</t>
  </si>
  <si>
    <t>Ārsta palīgs</t>
  </si>
  <si>
    <t>2240 01</t>
  </si>
  <si>
    <t>Ērgļu bibliotēka</t>
  </si>
  <si>
    <t>1349 34</t>
  </si>
  <si>
    <t>Bibliotekārs</t>
  </si>
  <si>
    <t>3433 01</t>
  </si>
  <si>
    <t>R.Blaumaņa memoriālais muzejs "Braki"</t>
  </si>
  <si>
    <t>Krājuma glabātājs</t>
  </si>
  <si>
    <t>2621 03</t>
  </si>
  <si>
    <t>Brāļu Jurjānu memoriālais muzejs "Meņģeļi"</t>
  </si>
  <si>
    <t>Pakalpojumu sniegšanas centrs Jumurdas pagastā</t>
  </si>
  <si>
    <t>Feldšerpunkts Jumurdā</t>
  </si>
  <si>
    <t>Feldšeris-feldšeru punkta vadītājs</t>
  </si>
  <si>
    <t>Jumurdas bibliotēka</t>
  </si>
  <si>
    <t>Lauksaimniecības konsultants</t>
  </si>
  <si>
    <t>2132 11</t>
  </si>
  <si>
    <t>Novadpētniecības speciālists</t>
  </si>
  <si>
    <t>2621 11</t>
  </si>
  <si>
    <t xml:space="preserve">Ērgļu apvienības pārvaldes amata vienību saraksta projekts
</t>
  </si>
  <si>
    <r>
      <t xml:space="preserve">Labiekārtošanas strādnieks </t>
    </r>
    <r>
      <rPr>
        <i/>
        <sz val="12"/>
        <rFont val="Times New Roman"/>
        <family val="1"/>
        <charset val="186"/>
      </rPr>
      <t>(komunālā saimn.)</t>
    </r>
  </si>
  <si>
    <r>
      <t>Labiekārtošanas strādnieks</t>
    </r>
    <r>
      <rPr>
        <i/>
        <sz val="12"/>
        <rFont val="Times New Roman"/>
        <family val="1"/>
        <charset val="186"/>
      </rPr>
      <t xml:space="preserve"> (Sausnēja)</t>
    </r>
  </si>
  <si>
    <r>
      <t xml:space="preserve">Traktora vadītājs </t>
    </r>
    <r>
      <rPr>
        <i/>
        <sz val="12"/>
        <rFont val="Times New Roman"/>
        <family val="1"/>
        <charset val="186"/>
      </rPr>
      <t>(Sausnēja)</t>
    </r>
  </si>
  <si>
    <r>
      <t xml:space="preserve">Traktortehnikas vadītājs </t>
    </r>
    <r>
      <rPr>
        <i/>
        <sz val="12"/>
        <rFont val="Times New Roman"/>
        <family val="1"/>
        <charset val="186"/>
      </rPr>
      <t>(komunālā saimn.)</t>
    </r>
  </si>
  <si>
    <r>
      <t xml:space="preserve">Traktortehnikas vadītājs </t>
    </r>
    <r>
      <rPr>
        <i/>
        <sz val="12"/>
        <rFont val="Times New Roman"/>
        <family val="1"/>
        <charset val="186"/>
      </rPr>
      <t>(Spider)</t>
    </r>
  </si>
  <si>
    <r>
      <t xml:space="preserve">Traktortehnikas vadītājs </t>
    </r>
    <r>
      <rPr>
        <i/>
        <sz val="12"/>
        <rFont val="Times New Roman"/>
        <family val="1"/>
        <charset val="186"/>
      </rPr>
      <t>(mini traktors)</t>
    </r>
  </si>
  <si>
    <t xml:space="preserve">Remontstrādnieks </t>
  </si>
  <si>
    <t>24.27</t>
  </si>
  <si>
    <t>Informācijas  speciāliste</t>
  </si>
  <si>
    <t>Pielikums Nr.1</t>
  </si>
  <si>
    <t>Madonas novada pašvaldības domes</t>
  </si>
  <si>
    <t>29.07.2021. lēmumam Nr.53</t>
  </si>
  <si>
    <t>(protokols Nr.5, 23.p.)</t>
  </si>
  <si>
    <t>(protokols Nr.5, 24.p.)</t>
  </si>
  <si>
    <t>Pielikums Nr.2</t>
  </si>
  <si>
    <t>Apstiprināts ar Madonas novada pašvaldības domes</t>
  </si>
  <si>
    <t>20.07.2021. lēmumu Nr.54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</si>
</sst>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sz val="12"/>
      <color theme="1"/>
      <name val="Times New Roman"/>
      <family val="1"/>
    </font>
    <font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4" applyFont="1" applyFill="1" applyBorder="1" applyAlignment="1" applyProtection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Fill="1" applyAlignment="1">
      <alignment horizontal="right" vertical="center" wrapText="1"/>
    </xf>
    <xf numFmtId="9" fontId="5" fillId="0" borderId="0" xfId="0" applyNumberFormat="1" applyFont="1" applyFill="1" applyAlignment="1">
      <alignment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right"/>
    </xf>
  </cellXfs>
  <cellStyles count="6">
    <cellStyle name="Hipersaite" xfId="4" builtinId="8"/>
    <cellStyle name="Normal 2" xfId="3" xr:uid="{00000000-0005-0000-0000-000001000000}"/>
    <cellStyle name="Parasts" xfId="0" builtinId="0"/>
    <cellStyle name="Parasts 4" xfId="2" xr:uid="{00000000-0005-0000-0000-000003000000}"/>
    <cellStyle name="Parasts 5" xfId="5" xr:uid="{00000000-0005-0000-0000-000004000000}"/>
    <cellStyle name="Parasts 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N88"/>
  <sheetViews>
    <sheetView tabSelected="1" zoomScaleNormal="100" workbookViewId="0">
      <selection activeCell="D4" sqref="D4"/>
    </sheetView>
  </sheetViews>
  <sheetFormatPr defaultRowHeight="15" x14ac:dyDescent="0.25"/>
  <cols>
    <col min="2" max="2" width="22.140625" customWidth="1"/>
    <col min="3" max="3" width="12.7109375" customWidth="1"/>
    <col min="4" max="4" width="10" customWidth="1"/>
    <col min="5" max="5" width="12.7109375" customWidth="1"/>
    <col min="6" max="6" width="13.85546875" customWidth="1"/>
    <col min="7" max="7" width="13.42578125" hidden="1" customWidth="1"/>
    <col min="8" max="8" width="13.28515625" hidden="1" customWidth="1"/>
    <col min="9" max="11" width="9.140625" hidden="1" customWidth="1"/>
  </cols>
  <sheetData>
    <row r="1" spans="1:12" x14ac:dyDescent="0.25">
      <c r="B1" s="39"/>
      <c r="C1" s="39"/>
      <c r="D1" s="39"/>
      <c r="E1" s="39"/>
      <c r="F1" s="39"/>
      <c r="G1" s="39"/>
      <c r="H1" s="39"/>
      <c r="I1" s="39" t="s">
        <v>105</v>
      </c>
      <c r="J1" s="39"/>
      <c r="K1" s="39"/>
      <c r="L1" s="39" t="s">
        <v>110</v>
      </c>
    </row>
    <row r="2" spans="1:12" x14ac:dyDescent="0.25">
      <c r="B2" s="39"/>
      <c r="C2" s="39"/>
      <c r="D2" s="39"/>
      <c r="E2" s="39"/>
      <c r="F2" s="39"/>
      <c r="G2" s="39"/>
      <c r="H2" s="39"/>
      <c r="I2" s="39" t="s">
        <v>106</v>
      </c>
      <c r="J2" s="39"/>
      <c r="K2" s="39"/>
      <c r="L2" s="39" t="s">
        <v>111</v>
      </c>
    </row>
    <row r="3" spans="1:12" x14ac:dyDescent="0.25">
      <c r="B3" s="39"/>
      <c r="C3" s="39"/>
      <c r="D3" s="39"/>
      <c r="E3" s="39"/>
      <c r="F3" s="39"/>
      <c r="G3" s="39"/>
      <c r="H3" s="39"/>
      <c r="I3" s="39" t="s">
        <v>107</v>
      </c>
      <c r="J3" s="39"/>
      <c r="K3" s="39"/>
      <c r="L3" s="39" t="s">
        <v>112</v>
      </c>
    </row>
    <row r="4" spans="1:12" ht="18" customHeight="1" x14ac:dyDescent="0.25">
      <c r="B4" s="39"/>
      <c r="C4" s="39"/>
      <c r="D4" s="39"/>
      <c r="E4" s="39"/>
      <c r="F4" s="39"/>
      <c r="G4" s="39"/>
      <c r="H4" s="39"/>
      <c r="I4" s="39" t="s">
        <v>108</v>
      </c>
      <c r="J4" s="39"/>
      <c r="K4" s="39"/>
      <c r="L4" s="39" t="s">
        <v>109</v>
      </c>
    </row>
    <row r="5" spans="1:12" ht="18" customHeight="1" x14ac:dyDescent="0.25">
      <c r="B5" s="14"/>
      <c r="C5" s="15"/>
      <c r="D5" s="15"/>
      <c r="E5" s="15"/>
      <c r="F5" s="15"/>
    </row>
    <row r="6" spans="1:12" ht="39.75" customHeight="1" x14ac:dyDescent="0.25">
      <c r="A6" s="36" t="s">
        <v>95</v>
      </c>
      <c r="B6" s="36"/>
      <c r="C6" s="36"/>
      <c r="D6" s="36"/>
      <c r="E6" s="36"/>
      <c r="F6" s="36"/>
    </row>
    <row r="7" spans="1:12" ht="47.25" x14ac:dyDescent="0.25">
      <c r="A7" s="2" t="s">
        <v>0</v>
      </c>
      <c r="B7" s="2" t="s">
        <v>1</v>
      </c>
      <c r="C7" s="2" t="s">
        <v>2</v>
      </c>
      <c r="D7" s="3" t="s">
        <v>3</v>
      </c>
      <c r="E7" s="3" t="s">
        <v>4</v>
      </c>
      <c r="F7" s="3" t="s">
        <v>5</v>
      </c>
      <c r="G7" s="10" t="s">
        <v>15</v>
      </c>
      <c r="H7" s="10" t="s">
        <v>16</v>
      </c>
      <c r="I7" s="10" t="s">
        <v>17</v>
      </c>
      <c r="J7" s="19">
        <v>0.02</v>
      </c>
      <c r="K7" s="19">
        <v>0.25</v>
      </c>
    </row>
    <row r="8" spans="1:12" ht="15.75" x14ac:dyDescent="0.25">
      <c r="A8" s="37" t="s">
        <v>9</v>
      </c>
      <c r="B8" s="37"/>
      <c r="C8" s="37"/>
      <c r="D8" s="37"/>
      <c r="E8" s="37"/>
      <c r="F8" s="37"/>
      <c r="G8" s="11"/>
      <c r="H8" s="11"/>
      <c r="I8" s="11"/>
      <c r="J8" s="11"/>
      <c r="K8" s="11"/>
    </row>
    <row r="9" spans="1:12" ht="15.75" x14ac:dyDescent="0.25">
      <c r="A9" s="27">
        <v>1</v>
      </c>
      <c r="B9" s="26" t="s">
        <v>32</v>
      </c>
      <c r="C9" s="27" t="s">
        <v>33</v>
      </c>
      <c r="D9" s="27">
        <v>1</v>
      </c>
      <c r="E9" s="27">
        <v>1590</v>
      </c>
      <c r="F9" s="27">
        <v>1590</v>
      </c>
      <c r="G9" s="11"/>
      <c r="H9" s="11"/>
      <c r="I9" s="11"/>
      <c r="J9" s="11"/>
      <c r="K9" s="11"/>
    </row>
    <row r="10" spans="1:12" ht="31.5" x14ac:dyDescent="0.25">
      <c r="A10" s="5">
        <v>2</v>
      </c>
      <c r="B10" s="26" t="s">
        <v>39</v>
      </c>
      <c r="C10" s="27" t="s">
        <v>30</v>
      </c>
      <c r="D10" s="27">
        <v>1</v>
      </c>
      <c r="E10" s="27">
        <v>1250</v>
      </c>
      <c r="F10" s="27">
        <v>1250</v>
      </c>
      <c r="G10" s="11"/>
      <c r="H10" s="11"/>
      <c r="I10" s="11"/>
      <c r="J10" s="11"/>
      <c r="K10" s="11"/>
    </row>
    <row r="11" spans="1:12" ht="31.5" x14ac:dyDescent="0.25">
      <c r="A11" s="5">
        <v>3</v>
      </c>
      <c r="B11" s="12" t="s">
        <v>18</v>
      </c>
      <c r="C11" s="5" t="s">
        <v>19</v>
      </c>
      <c r="D11" s="5">
        <v>1</v>
      </c>
      <c r="E11" s="5">
        <v>958</v>
      </c>
      <c r="F11" s="5">
        <v>958</v>
      </c>
      <c r="G11" s="7"/>
      <c r="H11" s="18"/>
      <c r="I11" s="18"/>
      <c r="J11" s="18"/>
      <c r="K11" s="7"/>
    </row>
    <row r="12" spans="1:12" ht="15.75" x14ac:dyDescent="0.25">
      <c r="A12" s="5">
        <v>4</v>
      </c>
      <c r="B12" s="12" t="s">
        <v>104</v>
      </c>
      <c r="C12" s="5" t="s">
        <v>20</v>
      </c>
      <c r="D12" s="5">
        <v>0.5</v>
      </c>
      <c r="E12" s="5">
        <v>990</v>
      </c>
      <c r="F12" s="5">
        <v>495</v>
      </c>
      <c r="G12" s="7"/>
      <c r="H12" s="18"/>
      <c r="I12" s="18"/>
      <c r="J12" s="18"/>
      <c r="K12" s="7"/>
    </row>
    <row r="13" spans="1:12" ht="47.25" x14ac:dyDescent="0.25">
      <c r="A13" s="5">
        <v>5</v>
      </c>
      <c r="B13" s="12" t="s">
        <v>21</v>
      </c>
      <c r="C13" s="5" t="s">
        <v>22</v>
      </c>
      <c r="D13" s="5">
        <v>1</v>
      </c>
      <c r="E13" s="5">
        <v>1145</v>
      </c>
      <c r="F13" s="5">
        <v>1145</v>
      </c>
      <c r="G13" s="7"/>
      <c r="H13" s="18"/>
      <c r="I13" s="18"/>
      <c r="J13" s="18"/>
      <c r="K13" s="7"/>
    </row>
    <row r="14" spans="1:12" ht="31.5" x14ac:dyDescent="0.25">
      <c r="A14" s="5">
        <v>6</v>
      </c>
      <c r="B14" s="12" t="s">
        <v>23</v>
      </c>
      <c r="C14" s="5" t="s">
        <v>24</v>
      </c>
      <c r="D14" s="5">
        <v>1</v>
      </c>
      <c r="E14" s="5">
        <v>1140</v>
      </c>
      <c r="F14" s="5">
        <v>1140</v>
      </c>
      <c r="G14" s="7"/>
      <c r="H14" s="18"/>
      <c r="I14" s="18"/>
      <c r="J14" s="18"/>
      <c r="K14" s="7"/>
    </row>
    <row r="15" spans="1:12" ht="47.25" x14ac:dyDescent="0.25">
      <c r="A15" s="5">
        <v>7</v>
      </c>
      <c r="B15" s="12" t="s">
        <v>27</v>
      </c>
      <c r="C15" s="5" t="s">
        <v>28</v>
      </c>
      <c r="D15" s="5">
        <v>1</v>
      </c>
      <c r="E15" s="5">
        <v>1410</v>
      </c>
      <c r="F15" s="5">
        <v>1410</v>
      </c>
      <c r="G15" s="7"/>
      <c r="H15" s="18"/>
      <c r="I15" s="18"/>
      <c r="J15" s="18"/>
      <c r="K15" s="7"/>
    </row>
    <row r="16" spans="1:12" ht="15.75" x14ac:dyDescent="0.25">
      <c r="A16" s="5">
        <v>8</v>
      </c>
      <c r="B16" s="12" t="s">
        <v>12</v>
      </c>
      <c r="C16" s="5" t="s">
        <v>6</v>
      </c>
      <c r="D16" s="5">
        <v>1</v>
      </c>
      <c r="E16" s="5">
        <v>1004</v>
      </c>
      <c r="F16" s="5">
        <v>1004</v>
      </c>
      <c r="G16" s="7"/>
      <c r="H16" s="18"/>
      <c r="I16" s="18"/>
      <c r="J16" s="18"/>
      <c r="K16" s="7"/>
    </row>
    <row r="17" spans="1:11" ht="15.75" x14ac:dyDescent="0.25">
      <c r="A17" s="5">
        <v>9</v>
      </c>
      <c r="B17" s="4" t="s">
        <v>12</v>
      </c>
      <c r="C17" s="5" t="s">
        <v>6</v>
      </c>
      <c r="D17" s="5">
        <v>2</v>
      </c>
      <c r="E17" s="5">
        <v>983</v>
      </c>
      <c r="F17" s="5">
        <v>1966</v>
      </c>
      <c r="G17" s="7"/>
      <c r="H17" s="18"/>
      <c r="I17" s="20"/>
      <c r="J17" s="18"/>
      <c r="K17" s="21"/>
    </row>
    <row r="18" spans="1:11" ht="31.5" x14ac:dyDescent="0.25">
      <c r="A18" s="5">
        <v>10</v>
      </c>
      <c r="B18" s="4" t="s">
        <v>91</v>
      </c>
      <c r="C18" s="5" t="s">
        <v>92</v>
      </c>
      <c r="D18" s="5">
        <v>0.3</v>
      </c>
      <c r="E18" s="5">
        <v>740</v>
      </c>
      <c r="F18" s="5">
        <v>222</v>
      </c>
      <c r="G18" s="7"/>
      <c r="H18" s="18"/>
      <c r="I18" s="20"/>
      <c r="J18" s="18"/>
      <c r="K18" s="21"/>
    </row>
    <row r="19" spans="1:11" ht="15.75" x14ac:dyDescent="0.25">
      <c r="A19" s="4"/>
      <c r="B19" s="13" t="s">
        <v>7</v>
      </c>
      <c r="C19" s="5"/>
      <c r="D19" s="6">
        <v>9.8000000000000007</v>
      </c>
      <c r="E19" s="6"/>
      <c r="F19" s="30">
        <v>11180</v>
      </c>
      <c r="G19" s="7">
        <f>F19*12</f>
        <v>134160</v>
      </c>
      <c r="H19" s="18">
        <f>ROUND(G19*0.2359,0)</f>
        <v>31648</v>
      </c>
      <c r="I19" s="20">
        <f>G19+H19</f>
        <v>165808</v>
      </c>
      <c r="J19" s="18">
        <f>ROUND(I19*0.02,0)</f>
        <v>3316</v>
      </c>
      <c r="K19" s="21">
        <f>ROUND(F19*0.25*1.2359,0)</f>
        <v>3454</v>
      </c>
    </row>
    <row r="20" spans="1:11" ht="15.75" x14ac:dyDescent="0.25">
      <c r="A20" s="38" t="s">
        <v>8</v>
      </c>
      <c r="B20" s="38"/>
      <c r="C20" s="38"/>
      <c r="D20" s="38"/>
      <c r="E20" s="38"/>
      <c r="F20" s="38"/>
      <c r="G20" s="7"/>
      <c r="H20" s="18"/>
      <c r="I20" s="20"/>
      <c r="J20" s="18"/>
      <c r="K20" s="21"/>
    </row>
    <row r="21" spans="1:11" ht="15.75" x14ac:dyDescent="0.25">
      <c r="A21" s="5">
        <v>1</v>
      </c>
      <c r="B21" s="12" t="s">
        <v>10</v>
      </c>
      <c r="C21" s="5" t="s">
        <v>31</v>
      </c>
      <c r="D21" s="5">
        <v>1</v>
      </c>
      <c r="E21" s="5">
        <v>1081</v>
      </c>
      <c r="F21" s="5">
        <v>1081</v>
      </c>
    </row>
    <row r="22" spans="1:11" ht="15.75" x14ac:dyDescent="0.25">
      <c r="A22" s="5">
        <v>2</v>
      </c>
      <c r="B22" s="12" t="s">
        <v>40</v>
      </c>
      <c r="C22" s="5" t="s">
        <v>41</v>
      </c>
      <c r="D22" s="5">
        <v>0.3</v>
      </c>
      <c r="E22" s="5">
        <v>1000</v>
      </c>
      <c r="F22" s="5">
        <v>300</v>
      </c>
    </row>
    <row r="23" spans="1:11" ht="31.5" x14ac:dyDescent="0.25">
      <c r="A23" s="5">
        <v>3</v>
      </c>
      <c r="B23" s="12" t="s">
        <v>44</v>
      </c>
      <c r="C23" s="5" t="s">
        <v>43</v>
      </c>
      <c r="D23" s="5">
        <v>1.3</v>
      </c>
      <c r="E23" s="5">
        <v>636</v>
      </c>
      <c r="F23" s="5">
        <v>827</v>
      </c>
    </row>
    <row r="24" spans="1:11" ht="15.75" x14ac:dyDescent="0.25">
      <c r="A24" s="5">
        <v>4</v>
      </c>
      <c r="B24" s="12" t="s">
        <v>45</v>
      </c>
      <c r="C24" s="5" t="s">
        <v>46</v>
      </c>
      <c r="D24" s="5">
        <v>1</v>
      </c>
      <c r="E24" s="5">
        <v>670</v>
      </c>
      <c r="F24" s="5">
        <v>670</v>
      </c>
    </row>
    <row r="25" spans="1:11" ht="31.5" x14ac:dyDescent="0.25">
      <c r="A25" s="5">
        <v>5</v>
      </c>
      <c r="B25" s="12" t="s">
        <v>97</v>
      </c>
      <c r="C25" s="5" t="s">
        <v>14</v>
      </c>
      <c r="D25" s="5">
        <v>1</v>
      </c>
      <c r="E25" s="5">
        <v>630</v>
      </c>
      <c r="F25" s="5">
        <v>630</v>
      </c>
    </row>
    <row r="26" spans="1:11" ht="47.25" x14ac:dyDescent="0.25">
      <c r="A26" s="5">
        <v>6</v>
      </c>
      <c r="B26" s="12" t="s">
        <v>96</v>
      </c>
      <c r="C26" s="5" t="s">
        <v>14</v>
      </c>
      <c r="D26" s="5">
        <v>1</v>
      </c>
      <c r="E26" s="5">
        <v>590</v>
      </c>
      <c r="F26" s="5">
        <v>590</v>
      </c>
    </row>
    <row r="27" spans="1:11" ht="31.5" x14ac:dyDescent="0.25">
      <c r="A27" s="5">
        <v>7</v>
      </c>
      <c r="B27" s="12" t="s">
        <v>13</v>
      </c>
      <c r="C27" s="5" t="s">
        <v>14</v>
      </c>
      <c r="D27" s="5">
        <v>0.8</v>
      </c>
      <c r="E27" s="5">
        <v>500</v>
      </c>
      <c r="F27" s="5">
        <v>450</v>
      </c>
    </row>
    <row r="28" spans="1:11" ht="15.75" x14ac:dyDescent="0.25">
      <c r="A28" s="5">
        <v>8</v>
      </c>
      <c r="B28" s="12" t="s">
        <v>37</v>
      </c>
      <c r="C28" s="5" t="s">
        <v>38</v>
      </c>
      <c r="D28" s="5">
        <v>1</v>
      </c>
      <c r="E28" s="5">
        <v>500</v>
      </c>
      <c r="F28" s="5">
        <v>500</v>
      </c>
    </row>
    <row r="29" spans="1:11" ht="15.75" x14ac:dyDescent="0.25">
      <c r="A29" s="5">
        <v>9</v>
      </c>
      <c r="B29" s="12" t="s">
        <v>102</v>
      </c>
      <c r="C29" s="5"/>
      <c r="D29" s="5">
        <v>1</v>
      </c>
      <c r="E29" s="5">
        <v>680</v>
      </c>
      <c r="F29" s="5">
        <v>680</v>
      </c>
    </row>
    <row r="30" spans="1:11" ht="31.5" x14ac:dyDescent="0.25">
      <c r="A30" s="5">
        <v>10</v>
      </c>
      <c r="B30" s="12" t="s">
        <v>99</v>
      </c>
      <c r="C30" s="5" t="s">
        <v>29</v>
      </c>
      <c r="D30" s="5">
        <v>1</v>
      </c>
      <c r="E30" s="5">
        <v>699</v>
      </c>
      <c r="F30" s="5">
        <v>699</v>
      </c>
    </row>
    <row r="31" spans="1:11" ht="47.25" x14ac:dyDescent="0.25">
      <c r="A31" s="5">
        <v>11</v>
      </c>
      <c r="B31" s="12" t="s">
        <v>49</v>
      </c>
      <c r="C31" s="5" t="s">
        <v>29</v>
      </c>
      <c r="D31" s="5">
        <v>0.67</v>
      </c>
      <c r="E31" s="5">
        <v>993</v>
      </c>
      <c r="F31" s="5">
        <v>665</v>
      </c>
    </row>
    <row r="32" spans="1:11" ht="31.5" x14ac:dyDescent="0.25">
      <c r="A32" s="5">
        <v>12</v>
      </c>
      <c r="B32" s="12" t="s">
        <v>100</v>
      </c>
      <c r="C32" s="5" t="s">
        <v>29</v>
      </c>
      <c r="D32" s="5">
        <v>0.7</v>
      </c>
      <c r="E32" s="5">
        <v>749</v>
      </c>
      <c r="F32" s="5">
        <v>524</v>
      </c>
    </row>
    <row r="33" spans="1:14" ht="31.5" x14ac:dyDescent="0.25">
      <c r="A33" s="5">
        <v>13</v>
      </c>
      <c r="B33" s="12" t="s">
        <v>101</v>
      </c>
      <c r="C33" s="5" t="s">
        <v>29</v>
      </c>
      <c r="D33" s="5">
        <v>1</v>
      </c>
      <c r="E33" s="25">
        <v>680</v>
      </c>
      <c r="F33" s="5">
        <v>680</v>
      </c>
    </row>
    <row r="34" spans="1:14" ht="31.5" x14ac:dyDescent="0.25">
      <c r="A34" s="5">
        <v>14</v>
      </c>
      <c r="B34" s="12" t="s">
        <v>98</v>
      </c>
      <c r="C34" s="5" t="s">
        <v>42</v>
      </c>
      <c r="D34" s="5">
        <v>1</v>
      </c>
      <c r="E34" s="25">
        <v>650</v>
      </c>
      <c r="F34" s="5">
        <v>650</v>
      </c>
    </row>
    <row r="35" spans="1:14" ht="15.75" x14ac:dyDescent="0.25">
      <c r="A35" s="5">
        <v>15</v>
      </c>
      <c r="B35" s="12" t="s">
        <v>25</v>
      </c>
      <c r="C35" s="5" t="s">
        <v>26</v>
      </c>
      <c r="D35" s="5">
        <v>1</v>
      </c>
      <c r="E35" s="5">
        <v>530</v>
      </c>
      <c r="F35" s="5">
        <v>530</v>
      </c>
    </row>
    <row r="36" spans="1:14" ht="31.5" x14ac:dyDescent="0.25">
      <c r="A36" s="5">
        <v>16</v>
      </c>
      <c r="B36" s="12" t="s">
        <v>50</v>
      </c>
      <c r="C36" s="5" t="s">
        <v>47</v>
      </c>
      <c r="D36" s="5">
        <v>2.4</v>
      </c>
      <c r="E36" s="5">
        <v>500</v>
      </c>
      <c r="F36" s="5">
        <v>1200</v>
      </c>
    </row>
    <row r="37" spans="1:14" ht="31.5" x14ac:dyDescent="0.25">
      <c r="A37" s="5">
        <v>17</v>
      </c>
      <c r="B37" s="12" t="s">
        <v>48</v>
      </c>
      <c r="C37" s="5" t="s">
        <v>47</v>
      </c>
      <c r="D37" s="5">
        <v>1</v>
      </c>
      <c r="E37" s="5">
        <v>633</v>
      </c>
      <c r="F37" s="5">
        <v>633</v>
      </c>
    </row>
    <row r="38" spans="1:14" ht="31.5" x14ac:dyDescent="0.25">
      <c r="A38" s="5">
        <v>18</v>
      </c>
      <c r="B38" s="12" t="s">
        <v>53</v>
      </c>
      <c r="C38" s="5" t="s">
        <v>38</v>
      </c>
      <c r="D38" s="5">
        <v>1</v>
      </c>
      <c r="E38" s="5">
        <v>679</v>
      </c>
      <c r="F38" s="5">
        <v>679</v>
      </c>
    </row>
    <row r="39" spans="1:14" ht="15.75" x14ac:dyDescent="0.25">
      <c r="A39" s="5">
        <v>19</v>
      </c>
      <c r="B39" s="12" t="s">
        <v>52</v>
      </c>
      <c r="C39" s="5" t="s">
        <v>38</v>
      </c>
      <c r="D39" s="5">
        <v>1</v>
      </c>
      <c r="E39" s="5">
        <v>567</v>
      </c>
      <c r="F39" s="5">
        <v>567</v>
      </c>
    </row>
    <row r="40" spans="1:14" ht="15.75" x14ac:dyDescent="0.25">
      <c r="A40" s="5">
        <v>20</v>
      </c>
      <c r="B40" s="12" t="s">
        <v>51</v>
      </c>
      <c r="C40" s="5" t="s">
        <v>38</v>
      </c>
      <c r="D40" s="5">
        <v>5.0999999999999996</v>
      </c>
      <c r="E40" s="5">
        <v>500</v>
      </c>
      <c r="F40" s="5">
        <v>2550</v>
      </c>
      <c r="G40" s="7">
        <f>F41*12</f>
        <v>181260</v>
      </c>
      <c r="H40" s="18">
        <f>ROUND(G40*0.2359,0)</f>
        <v>42759</v>
      </c>
      <c r="I40" s="20">
        <f>G40+H40</f>
        <v>224019</v>
      </c>
      <c r="J40" s="18">
        <f>ROUND(I40*0.02,0)</f>
        <v>4480</v>
      </c>
      <c r="K40" s="21">
        <f>ROUND(F41*0.25*1.2359,0)</f>
        <v>4667</v>
      </c>
    </row>
    <row r="41" spans="1:14" ht="15.75" x14ac:dyDescent="0.25">
      <c r="A41" s="4"/>
      <c r="B41" s="13" t="s">
        <v>7</v>
      </c>
      <c r="C41" s="6"/>
      <c r="D41" s="6" t="s">
        <v>103</v>
      </c>
      <c r="E41" s="6"/>
      <c r="F41" s="30">
        <v>15105</v>
      </c>
    </row>
    <row r="42" spans="1:14" ht="15.75" x14ac:dyDescent="0.25">
      <c r="A42" s="38" t="s">
        <v>34</v>
      </c>
      <c r="B42" s="38"/>
      <c r="C42" s="38"/>
      <c r="D42" s="38"/>
      <c r="E42" s="38"/>
      <c r="F42" s="38"/>
    </row>
    <row r="43" spans="1:14" ht="31.5" x14ac:dyDescent="0.25">
      <c r="A43" s="5">
        <v>1</v>
      </c>
      <c r="B43" s="12" t="s">
        <v>35</v>
      </c>
      <c r="C43" s="5" t="s">
        <v>36</v>
      </c>
      <c r="D43" s="5">
        <v>1</v>
      </c>
      <c r="E43" s="5">
        <v>1180</v>
      </c>
      <c r="F43" s="5">
        <v>1180</v>
      </c>
    </row>
    <row r="44" spans="1:14" ht="31.5" x14ac:dyDescent="0.25">
      <c r="A44" s="5">
        <v>2</v>
      </c>
      <c r="B44" s="12" t="s">
        <v>54</v>
      </c>
      <c r="C44" s="8" t="s">
        <v>55</v>
      </c>
      <c r="D44" s="5">
        <v>1</v>
      </c>
      <c r="E44" s="5">
        <v>810</v>
      </c>
      <c r="F44" s="5">
        <v>810</v>
      </c>
    </row>
    <row r="45" spans="1:14" ht="31.5" x14ac:dyDescent="0.25">
      <c r="A45" s="5">
        <v>3</v>
      </c>
      <c r="B45" s="12" t="s">
        <v>56</v>
      </c>
      <c r="C45" s="5" t="s">
        <v>57</v>
      </c>
      <c r="D45" s="5">
        <v>0.4</v>
      </c>
      <c r="E45" s="5">
        <v>715</v>
      </c>
      <c r="F45" s="5">
        <v>286</v>
      </c>
    </row>
    <row r="46" spans="1:14" ht="15.75" x14ac:dyDescent="0.25">
      <c r="A46" s="5">
        <v>4</v>
      </c>
      <c r="B46" s="12" t="s">
        <v>58</v>
      </c>
      <c r="C46" s="5" t="s">
        <v>59</v>
      </c>
      <c r="D46" s="5">
        <v>1</v>
      </c>
      <c r="E46" s="5">
        <v>711</v>
      </c>
      <c r="F46" s="5">
        <v>711</v>
      </c>
    </row>
    <row r="47" spans="1:14" ht="49.5" customHeight="1" x14ac:dyDescent="0.25">
      <c r="A47" s="5">
        <v>5</v>
      </c>
      <c r="B47" s="12" t="s">
        <v>60</v>
      </c>
      <c r="C47" s="5" t="s">
        <v>61</v>
      </c>
      <c r="D47" s="5">
        <v>0.4</v>
      </c>
      <c r="E47" s="5">
        <v>703</v>
      </c>
      <c r="F47" s="5">
        <v>281</v>
      </c>
      <c r="M47" s="22"/>
      <c r="N47" s="5"/>
    </row>
    <row r="48" spans="1:14" ht="31.5" x14ac:dyDescent="0.25">
      <c r="A48" s="5">
        <v>6</v>
      </c>
      <c r="B48" s="12" t="s">
        <v>62</v>
      </c>
      <c r="C48" s="5" t="s">
        <v>63</v>
      </c>
      <c r="D48" s="5">
        <v>0.3</v>
      </c>
      <c r="E48" s="25">
        <v>607</v>
      </c>
      <c r="F48" s="25">
        <v>182</v>
      </c>
      <c r="M48" s="24"/>
    </row>
    <row r="49" spans="1:13" ht="31.5" x14ac:dyDescent="0.25">
      <c r="A49" s="5">
        <v>7</v>
      </c>
      <c r="B49" s="12" t="s">
        <v>64</v>
      </c>
      <c r="C49" s="5" t="s">
        <v>65</v>
      </c>
      <c r="D49" s="5">
        <v>0.5</v>
      </c>
      <c r="E49" s="25">
        <v>772</v>
      </c>
      <c r="F49" s="5">
        <v>386</v>
      </c>
      <c r="M49" s="24"/>
    </row>
    <row r="50" spans="1:13" ht="15.75" x14ac:dyDescent="0.25">
      <c r="A50" s="5">
        <v>8</v>
      </c>
      <c r="B50" s="12" t="s">
        <v>66</v>
      </c>
      <c r="C50" s="9" t="s">
        <v>67</v>
      </c>
      <c r="D50" s="5">
        <v>0.5</v>
      </c>
      <c r="E50" s="5">
        <v>1070</v>
      </c>
      <c r="F50" s="5">
        <v>535</v>
      </c>
      <c r="M50" s="24"/>
    </row>
    <row r="51" spans="1:13" ht="31.5" x14ac:dyDescent="0.25">
      <c r="A51" s="5">
        <v>9</v>
      </c>
      <c r="B51" s="12" t="s">
        <v>68</v>
      </c>
      <c r="C51" s="5" t="s">
        <v>69</v>
      </c>
      <c r="D51" s="5">
        <v>0.3</v>
      </c>
      <c r="E51" s="5">
        <v>887</v>
      </c>
      <c r="F51" s="5">
        <v>266</v>
      </c>
      <c r="M51" s="24"/>
    </row>
    <row r="52" spans="1:13" ht="15.75" x14ac:dyDescent="0.25">
      <c r="A52" s="5"/>
      <c r="B52" s="13" t="s">
        <v>7</v>
      </c>
      <c r="C52" s="5"/>
      <c r="D52" s="6">
        <v>5.4</v>
      </c>
      <c r="E52" s="5"/>
      <c r="F52" s="6">
        <v>4637</v>
      </c>
      <c r="M52" s="24"/>
    </row>
    <row r="53" spans="1:13" ht="15.75" x14ac:dyDescent="0.25">
      <c r="A53" s="31" t="s">
        <v>79</v>
      </c>
      <c r="B53" s="34"/>
      <c r="C53" s="34"/>
      <c r="D53" s="34"/>
      <c r="E53" s="34"/>
      <c r="F53" s="35"/>
      <c r="M53" s="24"/>
    </row>
    <row r="54" spans="1:13" ht="15.75" x14ac:dyDescent="0.25">
      <c r="A54" s="5">
        <v>1</v>
      </c>
      <c r="B54" s="28" t="s">
        <v>11</v>
      </c>
      <c r="C54" s="5" t="s">
        <v>80</v>
      </c>
      <c r="D54" s="5">
        <v>1</v>
      </c>
      <c r="E54" s="5">
        <v>938</v>
      </c>
      <c r="F54" s="5">
        <v>938</v>
      </c>
      <c r="M54" s="24"/>
    </row>
    <row r="55" spans="1:13" ht="15.75" x14ac:dyDescent="0.25">
      <c r="A55" s="5">
        <v>2</v>
      </c>
      <c r="B55" s="28" t="s">
        <v>81</v>
      </c>
      <c r="C55" s="5" t="s">
        <v>82</v>
      </c>
      <c r="D55" s="5">
        <v>1</v>
      </c>
      <c r="E55" s="5">
        <v>638</v>
      </c>
      <c r="F55" s="5">
        <v>638</v>
      </c>
      <c r="M55" s="24"/>
    </row>
    <row r="56" spans="1:13" ht="15.75" x14ac:dyDescent="0.25">
      <c r="A56" s="5"/>
      <c r="B56" s="13" t="s">
        <v>7</v>
      </c>
      <c r="C56" s="5"/>
      <c r="D56" s="6">
        <v>2</v>
      </c>
      <c r="E56" s="5"/>
      <c r="F56" s="6">
        <v>1576</v>
      </c>
      <c r="M56" s="24"/>
    </row>
    <row r="57" spans="1:13" ht="15.75" x14ac:dyDescent="0.25">
      <c r="A57" s="31" t="s">
        <v>83</v>
      </c>
      <c r="B57" s="32"/>
      <c r="C57" s="32"/>
      <c r="D57" s="32"/>
      <c r="E57" s="32"/>
      <c r="F57" s="33"/>
      <c r="M57" s="24"/>
    </row>
    <row r="58" spans="1:13" ht="15.75" x14ac:dyDescent="0.25">
      <c r="A58" s="5">
        <v>1</v>
      </c>
      <c r="B58" s="28" t="s">
        <v>11</v>
      </c>
      <c r="C58" s="5" t="s">
        <v>33</v>
      </c>
      <c r="D58" s="5">
        <v>1</v>
      </c>
      <c r="E58" s="5">
        <v>824</v>
      </c>
      <c r="F58" s="5">
        <v>824</v>
      </c>
      <c r="M58" s="24"/>
    </row>
    <row r="59" spans="1:13" ht="15.75" x14ac:dyDescent="0.25">
      <c r="A59" s="5">
        <v>2</v>
      </c>
      <c r="B59" s="28" t="s">
        <v>84</v>
      </c>
      <c r="C59" s="5" t="s">
        <v>85</v>
      </c>
      <c r="D59" s="5">
        <v>1</v>
      </c>
      <c r="E59" s="5">
        <v>676</v>
      </c>
      <c r="F59" s="5">
        <v>676</v>
      </c>
      <c r="M59" s="24"/>
    </row>
    <row r="60" spans="1:13" ht="15.75" x14ac:dyDescent="0.25">
      <c r="A60" s="5"/>
      <c r="B60" s="13" t="s">
        <v>7</v>
      </c>
      <c r="C60" s="5"/>
      <c r="D60" s="6">
        <v>2</v>
      </c>
      <c r="E60" s="5"/>
      <c r="F60" s="6">
        <v>1500</v>
      </c>
      <c r="M60" s="24"/>
    </row>
    <row r="61" spans="1:13" ht="15.75" x14ac:dyDescent="0.25">
      <c r="A61" s="31" t="s">
        <v>86</v>
      </c>
      <c r="B61" s="32"/>
      <c r="C61" s="32"/>
      <c r="D61" s="32"/>
      <c r="E61" s="32"/>
      <c r="F61" s="33"/>
      <c r="M61" s="24"/>
    </row>
    <row r="62" spans="1:13" ht="15.75" x14ac:dyDescent="0.25">
      <c r="A62" s="5">
        <v>1</v>
      </c>
      <c r="B62" s="28" t="s">
        <v>11</v>
      </c>
      <c r="C62" s="5" t="s">
        <v>33</v>
      </c>
      <c r="D62" s="5">
        <v>1</v>
      </c>
      <c r="E62" s="5">
        <v>780</v>
      </c>
      <c r="F62" s="5">
        <v>780</v>
      </c>
      <c r="M62" s="24"/>
    </row>
    <row r="63" spans="1:13" ht="15.75" x14ac:dyDescent="0.25">
      <c r="A63" s="5"/>
      <c r="B63" s="13" t="s">
        <v>7</v>
      </c>
      <c r="C63" s="5"/>
      <c r="D63" s="6">
        <v>1</v>
      </c>
      <c r="E63" s="5"/>
      <c r="F63" s="6">
        <v>780</v>
      </c>
      <c r="M63" s="24"/>
    </row>
    <row r="64" spans="1:13" ht="15.75" x14ac:dyDescent="0.25">
      <c r="A64" s="31" t="s">
        <v>70</v>
      </c>
      <c r="B64" s="32"/>
      <c r="C64" s="32"/>
      <c r="D64" s="32"/>
      <c r="E64" s="32"/>
      <c r="F64" s="33"/>
      <c r="M64" s="24"/>
    </row>
    <row r="65" spans="1:13" ht="15.75" x14ac:dyDescent="0.25">
      <c r="A65" s="5">
        <v>1</v>
      </c>
      <c r="B65" s="12" t="s">
        <v>71</v>
      </c>
      <c r="C65" s="5" t="s">
        <v>72</v>
      </c>
      <c r="D65" s="5">
        <v>1</v>
      </c>
      <c r="E65" s="25">
        <v>640</v>
      </c>
      <c r="F65" s="5">
        <v>640</v>
      </c>
      <c r="M65" s="24"/>
    </row>
    <row r="66" spans="1:13" ht="15.75" customHeight="1" x14ac:dyDescent="0.25">
      <c r="A66" s="5"/>
      <c r="B66" s="13" t="s">
        <v>7</v>
      </c>
      <c r="C66" s="5"/>
      <c r="D66" s="6">
        <v>1</v>
      </c>
      <c r="E66" s="25"/>
      <c r="F66" s="6">
        <v>640</v>
      </c>
      <c r="M66" s="24"/>
    </row>
    <row r="67" spans="1:13" ht="15.75" x14ac:dyDescent="0.25">
      <c r="A67" s="31" t="s">
        <v>73</v>
      </c>
      <c r="B67" s="34"/>
      <c r="C67" s="34"/>
      <c r="D67" s="34"/>
      <c r="E67" s="34"/>
      <c r="F67" s="35"/>
      <c r="M67" s="24"/>
    </row>
    <row r="68" spans="1:13" ht="31.5" x14ac:dyDescent="0.25">
      <c r="A68" s="5">
        <v>1</v>
      </c>
      <c r="B68" s="12" t="s">
        <v>54</v>
      </c>
      <c r="C68" s="8" t="s">
        <v>55</v>
      </c>
      <c r="D68" s="5">
        <v>1</v>
      </c>
      <c r="E68" s="25">
        <v>600</v>
      </c>
      <c r="F68" s="5">
        <v>600</v>
      </c>
      <c r="M68" s="24"/>
    </row>
    <row r="69" spans="1:13" ht="15.75" x14ac:dyDescent="0.25">
      <c r="A69" s="5">
        <v>2</v>
      </c>
      <c r="B69" s="12" t="s">
        <v>58</v>
      </c>
      <c r="C69" s="5" t="s">
        <v>59</v>
      </c>
      <c r="D69" s="5">
        <v>0.25</v>
      </c>
      <c r="E69" s="25">
        <v>500</v>
      </c>
      <c r="F69" s="5">
        <v>125</v>
      </c>
      <c r="G69" s="7">
        <f>F70*12</f>
        <v>8700</v>
      </c>
      <c r="H69" s="18">
        <f>ROUND(G69*0.2359,0)</f>
        <v>2052</v>
      </c>
      <c r="I69" s="20">
        <f>G69+H69</f>
        <v>10752</v>
      </c>
      <c r="J69" s="18">
        <f>ROUND(I69*0.02,0)</f>
        <v>215</v>
      </c>
      <c r="K69" s="21">
        <f>ROUND(F70*0.25*1.2359,0)</f>
        <v>224</v>
      </c>
      <c r="M69" s="24"/>
    </row>
    <row r="70" spans="1:13" ht="15.75" x14ac:dyDescent="0.25">
      <c r="A70" s="5"/>
      <c r="B70" s="13" t="s">
        <v>7</v>
      </c>
      <c r="C70" s="6"/>
      <c r="D70" s="6">
        <v>1.25</v>
      </c>
      <c r="E70" s="6"/>
      <c r="F70" s="6">
        <v>725</v>
      </c>
      <c r="M70" s="24"/>
    </row>
    <row r="71" spans="1:13" ht="15.75" x14ac:dyDescent="0.25">
      <c r="A71" s="38" t="s">
        <v>74</v>
      </c>
      <c r="B71" s="38"/>
      <c r="C71" s="38"/>
      <c r="D71" s="38"/>
      <c r="E71" s="38"/>
      <c r="F71" s="38"/>
      <c r="M71" s="24"/>
    </row>
    <row r="72" spans="1:13" ht="15.75" x14ac:dyDescent="0.25">
      <c r="A72" s="29">
        <v>1</v>
      </c>
      <c r="B72" s="12" t="s">
        <v>75</v>
      </c>
      <c r="C72" s="5" t="s">
        <v>82</v>
      </c>
      <c r="D72" s="5">
        <v>1</v>
      </c>
      <c r="E72" s="25">
        <v>610</v>
      </c>
      <c r="F72" s="5">
        <v>610</v>
      </c>
      <c r="M72" s="24"/>
    </row>
    <row r="73" spans="1:13" ht="31.5" x14ac:dyDescent="0.25">
      <c r="A73" s="5">
        <v>2</v>
      </c>
      <c r="B73" s="12" t="s">
        <v>93</v>
      </c>
      <c r="C73" s="5" t="s">
        <v>94</v>
      </c>
      <c r="D73" s="5">
        <v>0.5</v>
      </c>
      <c r="E73" s="25">
        <v>600</v>
      </c>
      <c r="F73" s="5">
        <v>300</v>
      </c>
      <c r="G73" s="7">
        <f>F74*12</f>
        <v>10920</v>
      </c>
      <c r="H73" s="18">
        <f>ROUND(G73*0.2359,0)</f>
        <v>2576</v>
      </c>
      <c r="I73" s="20">
        <f>G73+H73</f>
        <v>13496</v>
      </c>
      <c r="J73" s="18">
        <f>ROUND(I73*0.02,0)</f>
        <v>270</v>
      </c>
      <c r="K73" s="21">
        <f>ROUND(F74*0.25*1.2359,0)</f>
        <v>281</v>
      </c>
    </row>
    <row r="74" spans="1:13" ht="15.75" x14ac:dyDescent="0.25">
      <c r="A74" s="4"/>
      <c r="B74" s="13" t="s">
        <v>7</v>
      </c>
      <c r="C74" s="5"/>
      <c r="D74" s="6">
        <v>1.5</v>
      </c>
      <c r="E74" s="6"/>
      <c r="F74" s="6">
        <v>910</v>
      </c>
    </row>
    <row r="75" spans="1:13" ht="15.75" x14ac:dyDescent="0.25">
      <c r="A75" s="38" t="s">
        <v>76</v>
      </c>
      <c r="B75" s="38"/>
      <c r="C75" s="38"/>
      <c r="D75" s="38"/>
      <c r="E75" s="38"/>
      <c r="F75" s="38"/>
    </row>
    <row r="76" spans="1:13" ht="15.75" x14ac:dyDescent="0.25">
      <c r="A76" s="5">
        <v>1</v>
      </c>
      <c r="B76" s="12" t="s">
        <v>77</v>
      </c>
      <c r="C76" s="5" t="s">
        <v>78</v>
      </c>
      <c r="D76" s="5">
        <v>0.5</v>
      </c>
      <c r="E76" s="5">
        <v>559</v>
      </c>
      <c r="F76" s="5">
        <v>559</v>
      </c>
      <c r="M76" s="5"/>
    </row>
    <row r="77" spans="1:13" ht="15.75" x14ac:dyDescent="0.25">
      <c r="A77" s="5"/>
      <c r="B77" s="13" t="s">
        <v>7</v>
      </c>
      <c r="C77" s="5"/>
      <c r="D77" s="5">
        <v>0.5</v>
      </c>
      <c r="E77" s="25"/>
      <c r="F77" s="6">
        <v>559</v>
      </c>
      <c r="M77" s="5"/>
    </row>
    <row r="78" spans="1:13" ht="15.75" x14ac:dyDescent="0.25">
      <c r="A78" s="31" t="s">
        <v>87</v>
      </c>
      <c r="B78" s="32"/>
      <c r="C78" s="32"/>
      <c r="D78" s="32"/>
      <c r="E78" s="32"/>
      <c r="F78" s="33"/>
      <c r="M78" s="5"/>
    </row>
    <row r="79" spans="1:13" ht="15.75" x14ac:dyDescent="0.25">
      <c r="A79" s="5">
        <v>1</v>
      </c>
      <c r="B79" s="12" t="s">
        <v>71</v>
      </c>
      <c r="C79" s="5" t="s">
        <v>72</v>
      </c>
      <c r="D79" s="5">
        <v>1</v>
      </c>
      <c r="E79" s="25">
        <v>555</v>
      </c>
      <c r="F79" s="5">
        <v>555</v>
      </c>
      <c r="M79" s="23"/>
    </row>
    <row r="80" spans="1:13" ht="15.75" x14ac:dyDescent="0.25">
      <c r="A80" s="5"/>
      <c r="B80" s="13" t="s">
        <v>7</v>
      </c>
      <c r="C80" s="5"/>
      <c r="D80" s="5">
        <v>1</v>
      </c>
      <c r="E80" s="25"/>
      <c r="F80" s="5">
        <v>555</v>
      </c>
      <c r="M80" s="23"/>
    </row>
    <row r="81" spans="1:13" ht="15.75" x14ac:dyDescent="0.25">
      <c r="A81" s="31" t="s">
        <v>88</v>
      </c>
      <c r="B81" s="32"/>
      <c r="C81" s="32"/>
      <c r="D81" s="32"/>
      <c r="E81" s="32"/>
      <c r="F81" s="33"/>
      <c r="M81" s="23"/>
    </row>
    <row r="82" spans="1:13" ht="31.5" x14ac:dyDescent="0.25">
      <c r="A82" s="5">
        <v>1</v>
      </c>
      <c r="B82" s="12" t="s">
        <v>89</v>
      </c>
      <c r="C82" s="5" t="s">
        <v>78</v>
      </c>
      <c r="D82" s="5">
        <v>0.5</v>
      </c>
      <c r="E82" s="25">
        <v>559</v>
      </c>
      <c r="F82" s="5">
        <v>559</v>
      </c>
      <c r="M82" s="23"/>
    </row>
    <row r="83" spans="1:13" ht="15.75" x14ac:dyDescent="0.25">
      <c r="A83" s="5"/>
      <c r="B83" s="13" t="s">
        <v>7</v>
      </c>
      <c r="C83" s="5"/>
      <c r="D83" s="6">
        <v>0.5</v>
      </c>
      <c r="E83" s="25"/>
      <c r="F83" s="6">
        <v>559</v>
      </c>
      <c r="M83" s="23"/>
    </row>
    <row r="84" spans="1:13" ht="15.75" x14ac:dyDescent="0.25">
      <c r="A84" s="31" t="s">
        <v>90</v>
      </c>
      <c r="B84" s="34"/>
      <c r="C84" s="34"/>
      <c r="D84" s="34"/>
      <c r="E84" s="34"/>
      <c r="F84" s="35"/>
      <c r="M84" s="23"/>
    </row>
    <row r="85" spans="1:13" ht="15.75" x14ac:dyDescent="0.25">
      <c r="A85" s="5">
        <v>1</v>
      </c>
      <c r="B85" s="12" t="s">
        <v>75</v>
      </c>
      <c r="C85" s="5" t="s">
        <v>82</v>
      </c>
      <c r="D85" s="5">
        <v>1</v>
      </c>
      <c r="E85" s="25">
        <v>594</v>
      </c>
      <c r="F85" s="5">
        <v>594</v>
      </c>
      <c r="G85" s="7">
        <f>F86*12</f>
        <v>7128</v>
      </c>
      <c r="H85" s="18">
        <f>ROUND(G85*0.2359,0)</f>
        <v>1681</v>
      </c>
      <c r="I85" s="20">
        <f>G85+H85</f>
        <v>8809</v>
      </c>
      <c r="J85" s="18">
        <f>ROUND(I85*0.02,0)</f>
        <v>176</v>
      </c>
      <c r="K85" s="21">
        <f>ROUND(F86*0.25*1.2359,0)</f>
        <v>184</v>
      </c>
    </row>
    <row r="86" spans="1:13" ht="15.75" x14ac:dyDescent="0.25">
      <c r="A86" s="4"/>
      <c r="B86" s="13" t="s">
        <v>7</v>
      </c>
      <c r="C86" s="5"/>
      <c r="D86" s="6">
        <v>1</v>
      </c>
      <c r="E86" s="6"/>
      <c r="F86" s="6">
        <v>594</v>
      </c>
    </row>
    <row r="87" spans="1:13" ht="15.75" hidden="1" x14ac:dyDescent="0.25">
      <c r="A87" s="1"/>
      <c r="B87" s="1"/>
      <c r="C87" s="1"/>
      <c r="D87" s="1"/>
      <c r="E87" s="1"/>
      <c r="F87" s="1"/>
      <c r="G87" s="16">
        <f>SUM(G11:G85)</f>
        <v>342168</v>
      </c>
      <c r="H87" s="16">
        <f>SUM(H11:H85)</f>
        <v>80716</v>
      </c>
      <c r="I87" s="16">
        <f>SUM(I11:I85)</f>
        <v>422884</v>
      </c>
      <c r="J87" s="16">
        <f>SUM(J11:J85)</f>
        <v>8457</v>
      </c>
      <c r="K87" s="16">
        <f>SUM(K11:K85)</f>
        <v>8810</v>
      </c>
    </row>
    <row r="88" spans="1:13" ht="15.75" x14ac:dyDescent="0.25">
      <c r="A88" s="1"/>
      <c r="B88" s="1"/>
      <c r="C88" s="1"/>
      <c r="D88" s="1"/>
      <c r="E88" s="1"/>
      <c r="F88" s="1" t="e">
        <f>F19+F41+F70+F74+F86+#REF!+#REF!</f>
        <v>#REF!</v>
      </c>
      <c r="G88" s="17"/>
      <c r="H88" s="17"/>
    </row>
  </sheetData>
  <mergeCells count="14">
    <mergeCell ref="A8:F8"/>
    <mergeCell ref="A20:F20"/>
    <mergeCell ref="A42:F42"/>
    <mergeCell ref="A71:F71"/>
    <mergeCell ref="A75:F75"/>
    <mergeCell ref="A64:F64"/>
    <mergeCell ref="A67:F67"/>
    <mergeCell ref="A53:F53"/>
    <mergeCell ref="A6:F6"/>
    <mergeCell ref="A57:F57"/>
    <mergeCell ref="A61:F61"/>
    <mergeCell ref="A78:F78"/>
    <mergeCell ref="A81:F81"/>
    <mergeCell ref="A84:F84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salabotie (2)</vt:lpstr>
      <vt:lpstr>'salabotie (2)'!Drukas_apgabals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Einika</dc:creator>
  <cp:lastModifiedBy>LindaV</cp:lastModifiedBy>
  <cp:lastPrinted>2021-07-13T08:42:45Z</cp:lastPrinted>
  <dcterms:created xsi:type="dcterms:W3CDTF">2020-08-06T11:53:12Z</dcterms:created>
  <dcterms:modified xsi:type="dcterms:W3CDTF">2021-07-21T13:14:48Z</dcterms:modified>
</cp:coreProperties>
</file>